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скрытие информации в 2020\"/>
    </mc:Choice>
  </mc:AlternateContent>
  <bookViews>
    <workbookView xWindow="0" yWindow="0" windowWidth="18570" windowHeight="6930"/>
  </bookViews>
  <sheets>
    <sheet name="Лист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1" i="1" l="1"/>
  <c r="W21" i="1"/>
  <c r="U21" i="1"/>
  <c r="T21" i="1"/>
  <c r="S21" i="1"/>
  <c r="Q21" i="1"/>
  <c r="P21" i="1"/>
  <c r="L21" i="1"/>
  <c r="K21" i="1"/>
  <c r="I21" i="1"/>
  <c r="H21" i="1"/>
  <c r="G21" i="1"/>
  <c r="E21" i="1"/>
  <c r="D21" i="1"/>
  <c r="C21" i="1"/>
  <c r="X20" i="1"/>
  <c r="W20" i="1"/>
  <c r="V20" i="1"/>
  <c r="U20" i="1"/>
  <c r="T20" i="1"/>
  <c r="S20" i="1"/>
  <c r="R20" i="1"/>
  <c r="Q20" i="1"/>
  <c r="P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O18" i="1"/>
  <c r="N18" i="1"/>
  <c r="M18" i="1"/>
  <c r="O17" i="1"/>
  <c r="O20" i="1" s="1"/>
  <c r="N17" i="1"/>
  <c r="N20" i="1" s="1"/>
  <c r="M17" i="1"/>
  <c r="M20" i="1" s="1"/>
  <c r="X16" i="1"/>
  <c r="W16" i="1"/>
  <c r="V16" i="1"/>
  <c r="U16" i="1"/>
  <c r="T16" i="1"/>
  <c r="S16" i="1"/>
  <c r="R16" i="1"/>
  <c r="Q16" i="1"/>
  <c r="P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O14" i="1"/>
  <c r="N14" i="1"/>
  <c r="M14" i="1"/>
  <c r="O13" i="1"/>
  <c r="O16" i="1" s="1"/>
  <c r="N13" i="1"/>
  <c r="N16" i="1" s="1"/>
  <c r="M13" i="1"/>
  <c r="M16" i="1" s="1"/>
  <c r="X12" i="1"/>
  <c r="W12" i="1"/>
  <c r="V12" i="1"/>
  <c r="U12" i="1"/>
  <c r="T12" i="1"/>
  <c r="S12" i="1"/>
  <c r="R12" i="1"/>
  <c r="Q12" i="1"/>
  <c r="P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O10" i="1"/>
  <c r="N10" i="1"/>
  <c r="M10" i="1"/>
  <c r="O9" i="1"/>
  <c r="O12" i="1" s="1"/>
  <c r="N9" i="1"/>
  <c r="N12" i="1" s="1"/>
  <c r="M9" i="1"/>
  <c r="M12" i="1" s="1"/>
  <c r="X8" i="1"/>
  <c r="W8" i="1"/>
  <c r="V8" i="1"/>
  <c r="V21" i="1" s="1"/>
  <c r="U8" i="1"/>
  <c r="T8" i="1"/>
  <c r="S8" i="1"/>
  <c r="R8" i="1"/>
  <c r="R21" i="1" s="1"/>
  <c r="Q8" i="1"/>
  <c r="P8" i="1"/>
  <c r="L8" i="1"/>
  <c r="K8" i="1"/>
  <c r="J8" i="1"/>
  <c r="J21" i="1" s="1"/>
  <c r="I8" i="1"/>
  <c r="H8" i="1"/>
  <c r="G8" i="1"/>
  <c r="F8" i="1"/>
  <c r="F21" i="1" s="1"/>
  <c r="E8" i="1"/>
  <c r="D8" i="1"/>
  <c r="C8" i="1"/>
  <c r="B8" i="1"/>
  <c r="B21" i="1" s="1"/>
  <c r="O7" i="1"/>
  <c r="N7" i="1"/>
  <c r="M7" i="1"/>
  <c r="O6" i="1"/>
  <c r="N6" i="1"/>
  <c r="M6" i="1"/>
  <c r="O5" i="1"/>
  <c r="O8" i="1" s="1"/>
  <c r="N5" i="1"/>
  <c r="N8" i="1" s="1"/>
  <c r="N21" i="1" s="1"/>
  <c r="M5" i="1"/>
  <c r="M8" i="1" s="1"/>
  <c r="O21" i="1" l="1"/>
  <c r="M21" i="1"/>
</calcChain>
</file>

<file path=xl/sharedStrings.xml><?xml version="1.0" encoding="utf-8"?>
<sst xmlns="http://schemas.openxmlformats.org/spreadsheetml/2006/main" count="49" uniqueCount="39">
  <si>
    <t>Объёмы передачи эл.энергии за 2019 год (кВт.ч)</t>
  </si>
  <si>
    <t>Месяц</t>
  </si>
  <si>
    <t>Поступление в сеть</t>
  </si>
  <si>
    <t>Объём предачи</t>
  </si>
  <si>
    <t>Трехставочный</t>
  </si>
  <si>
    <t>Одноставочный</t>
  </si>
  <si>
    <t>Передача всего (Одно+трех)</t>
  </si>
  <si>
    <t>Население</t>
  </si>
  <si>
    <t>Потери Звёздочки</t>
  </si>
  <si>
    <t>Передача в сети, сумма</t>
  </si>
  <si>
    <t>Передача в сети АО"Оборонэнерго"</t>
  </si>
  <si>
    <t>Передача в сети "АСЭП"</t>
  </si>
  <si>
    <t>Договоры купли-продажи</t>
  </si>
  <si>
    <t>Собств. потребл</t>
  </si>
  <si>
    <t>ВН</t>
  </si>
  <si>
    <t>СН 2</t>
  </si>
  <si>
    <t>НН</t>
  </si>
  <si>
    <t>эл/эн</t>
  </si>
  <si>
    <t>мощн.</t>
  </si>
  <si>
    <t>без эл.плит</t>
  </si>
  <si>
    <t>с эл.плитами</t>
  </si>
  <si>
    <t>ГСК, гаражи</t>
  </si>
  <si>
    <t>Январь</t>
  </si>
  <si>
    <t>Февраль</t>
  </si>
  <si>
    <t>Март</t>
  </si>
  <si>
    <t>I квартал</t>
  </si>
  <si>
    <t>Апрель</t>
  </si>
  <si>
    <t>Май</t>
  </si>
  <si>
    <t>Июнь</t>
  </si>
  <si>
    <t>II квартал</t>
  </si>
  <si>
    <t>Июль</t>
  </si>
  <si>
    <t>Август</t>
  </si>
  <si>
    <t>Сентябрь</t>
  </si>
  <si>
    <t>III квартал</t>
  </si>
  <si>
    <t>Октябрь</t>
  </si>
  <si>
    <t>Ноябрь</t>
  </si>
  <si>
    <t>Декабрь</t>
  </si>
  <si>
    <t>IV квартал</t>
  </si>
  <si>
    <t>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</si>
</sst>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3" fontId="1" fillId="0" borderId="15" xfId="0" applyNumberFormat="1" applyFont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3" fontId="1" fillId="0" borderId="15" xfId="0" applyNumberFormat="1" applyFont="1" applyBorder="1" applyAlignment="1"/>
    <xf numFmtId="3" fontId="1" fillId="0" borderId="18" xfId="0" applyNumberFormat="1" applyFont="1" applyBorder="1" applyAlignment="1"/>
    <xf numFmtId="3" fontId="1" fillId="0" borderId="17" xfId="0" applyNumberFormat="1" applyFont="1" applyBorder="1" applyAlignment="1"/>
    <xf numFmtId="3" fontId="3" fillId="0" borderId="15" xfId="0" applyNumberFormat="1" applyFont="1" applyBorder="1" applyAlignment="1">
      <alignment horizontal="right"/>
    </xf>
    <xf numFmtId="3" fontId="3" fillId="0" borderId="17" xfId="0" applyNumberFormat="1" applyFont="1" applyBorder="1"/>
    <xf numFmtId="3" fontId="3" fillId="0" borderId="15" xfId="0" applyNumberFormat="1" applyFont="1" applyBorder="1"/>
    <xf numFmtId="3" fontId="3" fillId="0" borderId="18" xfId="0" applyNumberFormat="1" applyFont="1" applyBorder="1"/>
    <xf numFmtId="0" fontId="6" fillId="0" borderId="19" xfId="0" applyFont="1" applyBorder="1" applyAlignment="1">
      <alignment horizontal="center"/>
    </xf>
    <xf numFmtId="3" fontId="1" fillId="0" borderId="19" xfId="0" applyNumberFormat="1" applyFont="1" applyBorder="1" applyAlignment="1">
      <alignment horizontal="right"/>
    </xf>
    <xf numFmtId="3" fontId="1" fillId="0" borderId="19" xfId="0" applyNumberFormat="1" applyFont="1" applyBorder="1" applyAlignment="1"/>
    <xf numFmtId="3" fontId="1" fillId="0" borderId="20" xfId="0" applyNumberFormat="1" applyFont="1" applyBorder="1" applyAlignment="1"/>
    <xf numFmtId="3" fontId="1" fillId="0" borderId="16" xfId="0" applyNumberFormat="1" applyFont="1" applyBorder="1" applyAlignment="1"/>
    <xf numFmtId="3" fontId="3" fillId="0" borderId="19" xfId="0" applyNumberFormat="1" applyFont="1" applyBorder="1" applyAlignment="1">
      <alignment horizontal="right"/>
    </xf>
    <xf numFmtId="3" fontId="3" fillId="0" borderId="19" xfId="0" applyNumberFormat="1" applyFont="1" applyBorder="1"/>
    <xf numFmtId="3" fontId="3" fillId="0" borderId="16" xfId="0" applyNumberFormat="1" applyFont="1" applyBorder="1"/>
    <xf numFmtId="3" fontId="3" fillId="0" borderId="20" xfId="0" applyNumberFormat="1" applyFont="1" applyBorder="1"/>
    <xf numFmtId="0" fontId="6" fillId="0" borderId="21" xfId="0" applyFont="1" applyBorder="1" applyAlignment="1">
      <alignment horizontal="center"/>
    </xf>
    <xf numFmtId="3" fontId="1" fillId="0" borderId="21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/>
    </xf>
    <xf numFmtId="3" fontId="1" fillId="0" borderId="21" xfId="0" applyNumberFormat="1" applyFont="1" applyBorder="1" applyAlignment="1"/>
    <xf numFmtId="3" fontId="1" fillId="0" borderId="23" xfId="0" applyNumberFormat="1" applyFont="1" applyBorder="1" applyAlignment="1"/>
    <xf numFmtId="3" fontId="1" fillId="0" borderId="22" xfId="0" applyNumberFormat="1" applyFont="1" applyBorder="1" applyAlignment="1"/>
    <xf numFmtId="3" fontId="3" fillId="0" borderId="21" xfId="0" applyNumberFormat="1" applyFont="1" applyBorder="1" applyAlignment="1">
      <alignment horizontal="right"/>
    </xf>
    <xf numFmtId="3" fontId="3" fillId="0" borderId="0" xfId="0" applyNumberFormat="1" applyFont="1" applyBorder="1"/>
    <xf numFmtId="3" fontId="3" fillId="0" borderId="21" xfId="0" applyNumberFormat="1" applyFont="1" applyBorder="1"/>
    <xf numFmtId="3" fontId="3" fillId="0" borderId="22" xfId="0" applyNumberFormat="1" applyFont="1" applyBorder="1"/>
    <xf numFmtId="3" fontId="3" fillId="0" borderId="23" xfId="0" applyNumberFormat="1" applyFont="1" applyBorder="1"/>
    <xf numFmtId="0" fontId="7" fillId="0" borderId="14" xfId="0" applyFont="1" applyBorder="1" applyAlignment="1">
      <alignment horizontal="center"/>
    </xf>
    <xf numFmtId="3" fontId="7" fillId="0" borderId="14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3" fontId="8" fillId="2" borderId="14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0" fontId="6" fillId="0" borderId="24" xfId="0" applyFont="1" applyBorder="1" applyAlignment="1">
      <alignment horizontal="center"/>
    </xf>
    <xf numFmtId="3" fontId="1" fillId="0" borderId="24" xfId="0" applyNumberFormat="1" applyFont="1" applyBorder="1" applyAlignment="1">
      <alignment horizontal="right"/>
    </xf>
    <xf numFmtId="3" fontId="1" fillId="0" borderId="24" xfId="0" applyNumberFormat="1" applyFont="1" applyBorder="1" applyAlignment="1"/>
    <xf numFmtId="3" fontId="1" fillId="0" borderId="25" xfId="0" applyNumberFormat="1" applyFont="1" applyBorder="1" applyAlignment="1"/>
    <xf numFmtId="3" fontId="3" fillId="2" borderId="24" xfId="0" applyNumberFormat="1" applyFont="1" applyFill="1" applyBorder="1" applyAlignment="1">
      <alignment horizontal="right"/>
    </xf>
    <xf numFmtId="3" fontId="3" fillId="0" borderId="24" xfId="0" applyNumberFormat="1" applyFont="1" applyBorder="1"/>
    <xf numFmtId="3" fontId="3" fillId="0" borderId="25" xfId="0" applyNumberFormat="1" applyFont="1" applyBorder="1"/>
    <xf numFmtId="3" fontId="3" fillId="2" borderId="19" xfId="0" applyNumberFormat="1" applyFont="1" applyFill="1" applyBorder="1" applyAlignment="1">
      <alignment horizontal="right"/>
    </xf>
    <xf numFmtId="3" fontId="3" fillId="2" borderId="21" xfId="0" applyNumberFormat="1" applyFont="1" applyFill="1" applyBorder="1" applyAlignment="1">
      <alignment horizontal="right"/>
    </xf>
    <xf numFmtId="3" fontId="1" fillId="0" borderId="25" xfId="0" applyNumberFormat="1" applyFont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3" fontId="3" fillId="0" borderId="25" xfId="0" applyNumberFormat="1" applyFont="1" applyBorder="1" applyAlignment="1">
      <alignment horizontal="right"/>
    </xf>
    <xf numFmtId="0" fontId="6" fillId="0" borderId="19" xfId="0" applyFont="1" applyBorder="1" applyAlignment="1">
      <alignment horizontal="center" vertical="top"/>
    </xf>
    <xf numFmtId="3" fontId="1" fillId="0" borderId="19" xfId="0" applyNumberFormat="1" applyFont="1" applyBorder="1" applyAlignment="1">
      <alignment horizontal="right" vertical="top"/>
    </xf>
    <xf numFmtId="3" fontId="1" fillId="0" borderId="16" xfId="0" applyNumberFormat="1" applyFont="1" applyBorder="1" applyAlignment="1">
      <alignment horizontal="right" vertical="top"/>
    </xf>
    <xf numFmtId="3" fontId="1" fillId="0" borderId="20" xfId="0" applyNumberFormat="1" applyFont="1" applyBorder="1" applyAlignment="1">
      <alignment horizontal="right"/>
    </xf>
    <xf numFmtId="3" fontId="3" fillId="2" borderId="19" xfId="0" applyNumberFormat="1" applyFont="1" applyFill="1" applyBorder="1" applyAlignment="1">
      <alignment horizontal="right" vertical="top"/>
    </xf>
    <xf numFmtId="3" fontId="3" fillId="0" borderId="19" xfId="0" applyNumberFormat="1" applyFont="1" applyBorder="1" applyAlignment="1">
      <alignment horizontal="right" vertical="top"/>
    </xf>
    <xf numFmtId="3" fontId="3" fillId="0" borderId="16" xfId="0" applyNumberFormat="1" applyFont="1" applyBorder="1" applyAlignment="1">
      <alignment horizontal="right" vertical="top"/>
    </xf>
    <xf numFmtId="3" fontId="3" fillId="0" borderId="20" xfId="0" applyNumberFormat="1" applyFont="1" applyBorder="1" applyAlignment="1">
      <alignment horizontal="right" vertical="top"/>
    </xf>
    <xf numFmtId="0" fontId="6" fillId="0" borderId="21" xfId="0" applyFont="1" applyBorder="1" applyAlignment="1">
      <alignment horizontal="center" vertical="top"/>
    </xf>
    <xf numFmtId="3" fontId="1" fillId="0" borderId="21" xfId="0" applyNumberFormat="1" applyFont="1" applyBorder="1" applyAlignment="1">
      <alignment horizontal="right" vertical="top"/>
    </xf>
    <xf numFmtId="3" fontId="1" fillId="0" borderId="22" xfId="0" applyNumberFormat="1" applyFont="1" applyBorder="1" applyAlignment="1">
      <alignment horizontal="right" vertical="top"/>
    </xf>
    <xf numFmtId="3" fontId="1" fillId="0" borderId="23" xfId="0" applyNumberFormat="1" applyFont="1" applyBorder="1" applyAlignment="1">
      <alignment horizontal="right"/>
    </xf>
    <xf numFmtId="3" fontId="3" fillId="2" borderId="21" xfId="0" applyNumberFormat="1" applyFont="1" applyFill="1" applyBorder="1" applyAlignment="1">
      <alignment horizontal="right" vertical="top"/>
    </xf>
    <xf numFmtId="3" fontId="3" fillId="0" borderId="21" xfId="0" applyNumberFormat="1" applyFont="1" applyBorder="1" applyAlignment="1">
      <alignment horizontal="right" vertical="top"/>
    </xf>
    <xf numFmtId="3" fontId="3" fillId="0" borderId="22" xfId="0" applyNumberFormat="1" applyFont="1" applyBorder="1" applyAlignment="1">
      <alignment horizontal="right" vertical="top"/>
    </xf>
    <xf numFmtId="3" fontId="3" fillId="0" borderId="23" xfId="0" applyNumberFormat="1" applyFont="1" applyBorder="1" applyAlignment="1">
      <alignment horizontal="right" vertical="top"/>
    </xf>
    <xf numFmtId="0" fontId="1" fillId="0" borderId="2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3" fontId="1" fillId="2" borderId="21" xfId="0" applyNumberFormat="1" applyFont="1" applyFill="1" applyBorder="1" applyAlignment="1"/>
    <xf numFmtId="3" fontId="1" fillId="2" borderId="22" xfId="0" applyNumberFormat="1" applyFont="1" applyFill="1" applyBorder="1" applyAlignment="1">
      <alignment horizontal="right"/>
    </xf>
    <xf numFmtId="3" fontId="1" fillId="2" borderId="22" xfId="0" applyNumberFormat="1" applyFont="1" applyFill="1" applyBorder="1" applyAlignment="1"/>
    <xf numFmtId="3" fontId="1" fillId="2" borderId="21" xfId="0" applyNumberFormat="1" applyFont="1" applyFill="1" applyBorder="1" applyAlignment="1">
      <alignment horizontal="right"/>
    </xf>
    <xf numFmtId="3" fontId="1" fillId="2" borderId="23" xfId="0" applyNumberFormat="1" applyFont="1" applyFill="1" applyBorder="1" applyAlignment="1">
      <alignment horizontal="right"/>
    </xf>
    <xf numFmtId="3" fontId="3" fillId="2" borderId="21" xfId="0" applyNumberFormat="1" applyFont="1" applyFill="1" applyBorder="1"/>
    <xf numFmtId="3" fontId="3" fillId="2" borderId="22" xfId="0" applyNumberFormat="1" applyFont="1" applyFill="1" applyBorder="1"/>
    <xf numFmtId="3" fontId="3" fillId="2" borderId="23" xfId="0" applyNumberFormat="1" applyFont="1" applyFill="1" applyBorder="1"/>
    <xf numFmtId="0" fontId="7" fillId="0" borderId="13" xfId="0" applyFont="1" applyBorder="1" applyAlignment="1">
      <alignment horizontal="center"/>
    </xf>
    <xf numFmtId="3" fontId="9" fillId="0" borderId="13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9" fillId="0" borderId="12" xfId="0" applyNumberFormat="1" applyFont="1" applyBorder="1" applyAlignment="1">
      <alignment horizontal="right"/>
    </xf>
    <xf numFmtId="3" fontId="10" fillId="0" borderId="13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9" fillId="0" borderId="0" xfId="0" applyFont="1" applyBorder="1"/>
    <xf numFmtId="0" fontId="6" fillId="0" borderId="0" xfId="0" applyFont="1" applyBorder="1" applyAlignment="1">
      <alignment horizontal="right"/>
    </xf>
    <xf numFmtId="0" fontId="3" fillId="0" borderId="0" xfId="0" applyFont="1" applyBorder="1"/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9" fillId="2" borderId="0" xfId="0" applyFont="1" applyFill="1" applyBorder="1"/>
    <xf numFmtId="3" fontId="9" fillId="2" borderId="0" xfId="0" applyNumberFormat="1" applyFont="1" applyFill="1" applyBorder="1"/>
    <xf numFmtId="0" fontId="10" fillId="2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topLeftCell="G1" workbookViewId="0">
      <selection activeCell="X2" sqref="X2:X21"/>
    </sheetView>
  </sheetViews>
  <sheetFormatPr defaultRowHeight="15" x14ac:dyDescent="0.25"/>
  <cols>
    <col min="2" max="3" width="11.140625" customWidth="1"/>
    <col min="20" max="20" width="11.140625" customWidth="1"/>
    <col min="22" max="22" width="11.140625" customWidth="1"/>
    <col min="24" max="24" width="11.140625" customWidth="1"/>
  </cols>
  <sheetData>
    <row r="1" spans="1:24" ht="16.5" thickBot="1" x14ac:dyDescent="0.3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1"/>
      <c r="S1" s="4"/>
      <c r="T1" s="5"/>
      <c r="U1" s="5"/>
      <c r="V1" s="5"/>
      <c r="W1" s="5"/>
      <c r="X1" s="5"/>
    </row>
    <row r="2" spans="1:24" ht="15.75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/>
      <c r="F2" s="10"/>
      <c r="G2" s="10"/>
      <c r="H2" s="10"/>
      <c r="I2" s="11"/>
      <c r="J2" s="9" t="s">
        <v>5</v>
      </c>
      <c r="K2" s="10"/>
      <c r="L2" s="11"/>
      <c r="M2" s="12" t="s">
        <v>6</v>
      </c>
      <c r="N2" s="12"/>
      <c r="O2" s="12"/>
      <c r="P2" s="13" t="s">
        <v>7</v>
      </c>
      <c r="Q2" s="14"/>
      <c r="R2" s="8"/>
      <c r="S2" s="15" t="s">
        <v>8</v>
      </c>
      <c r="T2" s="16" t="s">
        <v>9</v>
      </c>
      <c r="U2" s="17" t="s">
        <v>10</v>
      </c>
      <c r="V2" s="16" t="s">
        <v>11</v>
      </c>
      <c r="W2" s="17" t="s">
        <v>12</v>
      </c>
      <c r="X2" s="18" t="s">
        <v>13</v>
      </c>
    </row>
    <row r="3" spans="1:24" ht="15.75" thickBot="1" x14ac:dyDescent="0.3">
      <c r="A3" s="19"/>
      <c r="B3" s="20"/>
      <c r="C3" s="21"/>
      <c r="D3" s="22" t="s">
        <v>14</v>
      </c>
      <c r="E3" s="23"/>
      <c r="F3" s="22" t="s">
        <v>15</v>
      </c>
      <c r="G3" s="23"/>
      <c r="H3" s="24" t="s">
        <v>16</v>
      </c>
      <c r="I3" s="23"/>
      <c r="J3" s="25" t="s">
        <v>14</v>
      </c>
      <c r="K3" s="25" t="s">
        <v>15</v>
      </c>
      <c r="L3" s="25" t="s">
        <v>16</v>
      </c>
      <c r="M3" s="25" t="s">
        <v>14</v>
      </c>
      <c r="N3" s="25" t="s">
        <v>15</v>
      </c>
      <c r="O3" s="26" t="s">
        <v>16</v>
      </c>
      <c r="P3" s="27"/>
      <c r="Q3" s="28"/>
      <c r="R3" s="29"/>
      <c r="S3" s="30"/>
      <c r="T3" s="31"/>
      <c r="U3" s="32"/>
      <c r="V3" s="31"/>
      <c r="W3" s="32"/>
      <c r="X3" s="33"/>
    </row>
    <row r="4" spans="1:24" ht="39" thickBot="1" x14ac:dyDescent="0.3">
      <c r="A4" s="34"/>
      <c r="B4" s="35"/>
      <c r="C4" s="29"/>
      <c r="D4" s="36" t="s">
        <v>17</v>
      </c>
      <c r="E4" s="36" t="s">
        <v>18</v>
      </c>
      <c r="F4" s="36" t="s">
        <v>17</v>
      </c>
      <c r="G4" s="36" t="s">
        <v>18</v>
      </c>
      <c r="H4" s="36" t="s">
        <v>17</v>
      </c>
      <c r="I4" s="36" t="s">
        <v>18</v>
      </c>
      <c r="J4" s="37"/>
      <c r="K4" s="37"/>
      <c r="L4" s="37"/>
      <c r="M4" s="37"/>
      <c r="N4" s="37"/>
      <c r="O4" s="37"/>
      <c r="P4" s="38" t="s">
        <v>19</v>
      </c>
      <c r="Q4" s="38" t="s">
        <v>20</v>
      </c>
      <c r="R4" s="38" t="s">
        <v>21</v>
      </c>
      <c r="S4" s="39"/>
      <c r="T4" s="40"/>
      <c r="U4" s="41"/>
      <c r="V4" s="40"/>
      <c r="W4" s="41"/>
      <c r="X4" s="42"/>
    </row>
    <row r="5" spans="1:24" x14ac:dyDescent="0.25">
      <c r="A5" s="43" t="s">
        <v>22</v>
      </c>
      <c r="B5" s="44">
        <v>11534240</v>
      </c>
      <c r="C5" s="45">
        <v>1125524</v>
      </c>
      <c r="D5" s="44">
        <v>444901</v>
      </c>
      <c r="E5" s="46">
        <v>1016</v>
      </c>
      <c r="F5" s="44">
        <v>146812</v>
      </c>
      <c r="G5" s="46">
        <v>489</v>
      </c>
      <c r="H5" s="44">
        <v>9176</v>
      </c>
      <c r="I5" s="46">
        <v>14</v>
      </c>
      <c r="J5" s="44">
        <v>1400</v>
      </c>
      <c r="K5" s="46">
        <v>139599</v>
      </c>
      <c r="L5" s="44">
        <v>286752</v>
      </c>
      <c r="M5" s="45">
        <f>D5+J5</f>
        <v>446301</v>
      </c>
      <c r="N5" s="44">
        <f>F5+K5</f>
        <v>286411</v>
      </c>
      <c r="O5" s="45">
        <f>H5+L5</f>
        <v>295928</v>
      </c>
      <c r="P5" s="47">
        <v>24120</v>
      </c>
      <c r="Q5" s="48">
        <v>20642</v>
      </c>
      <c r="R5" s="49">
        <v>52140</v>
      </c>
      <c r="S5" s="50">
        <v>75856</v>
      </c>
      <c r="T5" s="51">
        <v>1783147</v>
      </c>
      <c r="U5" s="52">
        <v>367540</v>
      </c>
      <c r="V5" s="51">
        <v>1415607</v>
      </c>
      <c r="W5" s="52">
        <v>12563</v>
      </c>
      <c r="X5" s="53">
        <v>8537150</v>
      </c>
    </row>
    <row r="6" spans="1:24" x14ac:dyDescent="0.25">
      <c r="A6" s="54" t="s">
        <v>23</v>
      </c>
      <c r="B6" s="55">
        <v>10384978</v>
      </c>
      <c r="C6" s="45">
        <v>1126699</v>
      </c>
      <c r="D6" s="55">
        <v>390709</v>
      </c>
      <c r="E6" s="45">
        <v>1036</v>
      </c>
      <c r="F6" s="55">
        <v>159889</v>
      </c>
      <c r="G6" s="45">
        <v>421</v>
      </c>
      <c r="H6" s="55">
        <v>8236</v>
      </c>
      <c r="I6" s="45">
        <v>14</v>
      </c>
      <c r="J6" s="55">
        <v>1400</v>
      </c>
      <c r="K6" s="45">
        <v>163499</v>
      </c>
      <c r="L6" s="55">
        <v>309446</v>
      </c>
      <c r="M6" s="45">
        <f>D6+J6</f>
        <v>392109</v>
      </c>
      <c r="N6" s="55">
        <f>F6+K6</f>
        <v>323388</v>
      </c>
      <c r="O6" s="45">
        <f>H6+L6</f>
        <v>317682</v>
      </c>
      <c r="P6" s="56">
        <v>18540</v>
      </c>
      <c r="Q6" s="57">
        <v>28425</v>
      </c>
      <c r="R6" s="58">
        <v>46555</v>
      </c>
      <c r="S6" s="59">
        <v>25845</v>
      </c>
      <c r="T6" s="51">
        <v>1566015</v>
      </c>
      <c r="U6" s="60">
        <v>323280</v>
      </c>
      <c r="V6" s="61">
        <v>1242735</v>
      </c>
      <c r="W6" s="60">
        <v>16942</v>
      </c>
      <c r="X6" s="62">
        <v>7649477</v>
      </c>
    </row>
    <row r="7" spans="1:24" ht="15.75" thickBot="1" x14ac:dyDescent="0.3">
      <c r="A7" s="63" t="s">
        <v>24</v>
      </c>
      <c r="B7" s="64">
        <v>10170355</v>
      </c>
      <c r="C7" s="65">
        <v>1028791</v>
      </c>
      <c r="D7" s="64">
        <v>369935</v>
      </c>
      <c r="E7" s="65">
        <v>901</v>
      </c>
      <c r="F7" s="64">
        <v>155852</v>
      </c>
      <c r="G7" s="65">
        <v>478</v>
      </c>
      <c r="H7" s="64">
        <v>9023</v>
      </c>
      <c r="I7" s="65">
        <v>14</v>
      </c>
      <c r="J7" s="64">
        <v>1400</v>
      </c>
      <c r="K7" s="65">
        <v>146865</v>
      </c>
      <c r="L7" s="64">
        <v>264754</v>
      </c>
      <c r="M7" s="65">
        <f>D7+J7</f>
        <v>371335</v>
      </c>
      <c r="N7" s="64">
        <f>F7+K7</f>
        <v>302717</v>
      </c>
      <c r="O7" s="65">
        <f>H7+L7</f>
        <v>273777</v>
      </c>
      <c r="P7" s="66">
        <v>17700</v>
      </c>
      <c r="Q7" s="67">
        <v>19609</v>
      </c>
      <c r="R7" s="68">
        <v>43653</v>
      </c>
      <c r="S7" s="69">
        <v>14</v>
      </c>
      <c r="T7" s="70">
        <v>1519250</v>
      </c>
      <c r="U7" s="71">
        <v>249000</v>
      </c>
      <c r="V7" s="72">
        <v>1270250</v>
      </c>
      <c r="W7" s="71">
        <v>11757</v>
      </c>
      <c r="X7" s="73">
        <v>7610543</v>
      </c>
    </row>
    <row r="8" spans="1:24" ht="15.75" thickBot="1" x14ac:dyDescent="0.3">
      <c r="A8" s="74" t="s">
        <v>25</v>
      </c>
      <c r="B8" s="75">
        <f>SUM(B5:B7)</f>
        <v>32089573</v>
      </c>
      <c r="C8" s="76">
        <f>SUM(C5:C7)</f>
        <v>3281014</v>
      </c>
      <c r="D8" s="75">
        <f t="shared" ref="D8:L8" si="0">SUM(D5:D7)</f>
        <v>1205545</v>
      </c>
      <c r="E8" s="76">
        <f t="shared" si="0"/>
        <v>2953</v>
      </c>
      <c r="F8" s="75">
        <f t="shared" si="0"/>
        <v>462553</v>
      </c>
      <c r="G8" s="76">
        <f t="shared" si="0"/>
        <v>1388</v>
      </c>
      <c r="H8" s="75">
        <f t="shared" si="0"/>
        <v>26435</v>
      </c>
      <c r="I8" s="76">
        <f t="shared" si="0"/>
        <v>42</v>
      </c>
      <c r="J8" s="75">
        <f t="shared" si="0"/>
        <v>4200</v>
      </c>
      <c r="K8" s="76">
        <f t="shared" si="0"/>
        <v>449963</v>
      </c>
      <c r="L8" s="75">
        <f t="shared" si="0"/>
        <v>860952</v>
      </c>
      <c r="M8" s="76">
        <f t="shared" ref="M8:X8" si="1">SUM(M5:M7)</f>
        <v>1209745</v>
      </c>
      <c r="N8" s="75">
        <f t="shared" si="1"/>
        <v>912516</v>
      </c>
      <c r="O8" s="76">
        <f t="shared" si="1"/>
        <v>887387</v>
      </c>
      <c r="P8" s="75">
        <f t="shared" si="1"/>
        <v>60360</v>
      </c>
      <c r="Q8" s="77">
        <f t="shared" si="1"/>
        <v>68676</v>
      </c>
      <c r="R8" s="76">
        <f t="shared" si="1"/>
        <v>142348</v>
      </c>
      <c r="S8" s="78">
        <f t="shared" si="1"/>
        <v>101715</v>
      </c>
      <c r="T8" s="79">
        <f t="shared" si="1"/>
        <v>4868412</v>
      </c>
      <c r="U8" s="80">
        <f t="shared" si="1"/>
        <v>939820</v>
      </c>
      <c r="V8" s="79">
        <f t="shared" si="1"/>
        <v>3928592</v>
      </c>
      <c r="W8" s="80">
        <f t="shared" si="1"/>
        <v>41262</v>
      </c>
      <c r="X8" s="81">
        <f t="shared" si="1"/>
        <v>23797170</v>
      </c>
    </row>
    <row r="9" spans="1:24" x14ac:dyDescent="0.25">
      <c r="A9" s="82" t="s">
        <v>26</v>
      </c>
      <c r="B9" s="83">
        <v>9020370</v>
      </c>
      <c r="C9" s="46">
        <v>909908</v>
      </c>
      <c r="D9" s="83">
        <v>347112</v>
      </c>
      <c r="E9" s="46">
        <v>856</v>
      </c>
      <c r="F9" s="83">
        <v>148352</v>
      </c>
      <c r="G9" s="46">
        <v>480</v>
      </c>
      <c r="H9" s="83">
        <v>8595</v>
      </c>
      <c r="I9" s="46">
        <v>14</v>
      </c>
      <c r="J9" s="83">
        <v>1400</v>
      </c>
      <c r="K9" s="46">
        <v>121381</v>
      </c>
      <c r="L9" s="83">
        <v>191683</v>
      </c>
      <c r="M9" s="46">
        <f>D9+J9</f>
        <v>348512</v>
      </c>
      <c r="N9" s="83">
        <f>F9+K9</f>
        <v>269733</v>
      </c>
      <c r="O9" s="46">
        <f>H9+L9</f>
        <v>200278</v>
      </c>
      <c r="P9" s="84">
        <v>17580</v>
      </c>
      <c r="Q9" s="85">
        <v>25020</v>
      </c>
      <c r="R9" s="49">
        <v>48785</v>
      </c>
      <c r="S9" s="86">
        <v>3803</v>
      </c>
      <c r="T9" s="51">
        <v>1342800</v>
      </c>
      <c r="U9" s="87">
        <v>206840</v>
      </c>
      <c r="V9" s="51">
        <v>1135960</v>
      </c>
      <c r="W9" s="87">
        <v>12281</v>
      </c>
      <c r="X9" s="88">
        <v>6751578</v>
      </c>
    </row>
    <row r="10" spans="1:24" x14ac:dyDescent="0.25">
      <c r="A10" s="54" t="s">
        <v>27</v>
      </c>
      <c r="B10" s="55">
        <v>9041454</v>
      </c>
      <c r="C10" s="45">
        <v>925961</v>
      </c>
      <c r="D10" s="55">
        <v>394407</v>
      </c>
      <c r="E10" s="45">
        <v>1034</v>
      </c>
      <c r="F10" s="55">
        <v>138891</v>
      </c>
      <c r="G10" s="45">
        <v>476</v>
      </c>
      <c r="H10" s="55">
        <v>8699</v>
      </c>
      <c r="I10" s="45">
        <v>13</v>
      </c>
      <c r="J10" s="55">
        <v>1400</v>
      </c>
      <c r="K10" s="45">
        <v>92573</v>
      </c>
      <c r="L10" s="55">
        <v>209829</v>
      </c>
      <c r="M10" s="45">
        <f>D10+J10</f>
        <v>395807</v>
      </c>
      <c r="N10" s="55">
        <f>F10+K10</f>
        <v>231464</v>
      </c>
      <c r="O10" s="45">
        <f>H10+L10</f>
        <v>218528</v>
      </c>
      <c r="P10" s="56">
        <v>15300</v>
      </c>
      <c r="Q10" s="57">
        <v>21435</v>
      </c>
      <c r="R10" s="58">
        <v>43427</v>
      </c>
      <c r="S10" s="89">
        <v>181366</v>
      </c>
      <c r="T10" s="51">
        <v>1967546</v>
      </c>
      <c r="U10" s="60">
        <v>170200</v>
      </c>
      <c r="V10" s="61">
        <v>1797346</v>
      </c>
      <c r="W10" s="60">
        <v>9383</v>
      </c>
      <c r="X10" s="62">
        <v>5957198</v>
      </c>
    </row>
    <row r="11" spans="1:24" ht="15.75" thickBot="1" x14ac:dyDescent="0.3">
      <c r="A11" s="63" t="s">
        <v>28</v>
      </c>
      <c r="B11" s="64">
        <v>8560640</v>
      </c>
      <c r="C11" s="65">
        <v>758361</v>
      </c>
      <c r="D11" s="64">
        <v>307219</v>
      </c>
      <c r="E11" s="65">
        <v>803</v>
      </c>
      <c r="F11" s="64">
        <v>111212</v>
      </c>
      <c r="G11" s="65">
        <v>428</v>
      </c>
      <c r="H11" s="64">
        <v>8487</v>
      </c>
      <c r="I11" s="65">
        <v>13</v>
      </c>
      <c r="J11" s="64">
        <v>1400</v>
      </c>
      <c r="K11" s="65">
        <v>102587</v>
      </c>
      <c r="L11" s="64">
        <v>152502</v>
      </c>
      <c r="M11" s="65">
        <f>D11+J11</f>
        <v>308619</v>
      </c>
      <c r="N11" s="64">
        <f>F11+K11</f>
        <v>213799</v>
      </c>
      <c r="O11" s="65">
        <f>H11+L11</f>
        <v>160989</v>
      </c>
      <c r="P11" s="66">
        <v>16020</v>
      </c>
      <c r="Q11" s="67">
        <v>22954</v>
      </c>
      <c r="R11" s="68">
        <v>35980</v>
      </c>
      <c r="S11" s="90">
        <v>34555</v>
      </c>
      <c r="T11" s="70">
        <v>2657173</v>
      </c>
      <c r="U11" s="71">
        <v>124920</v>
      </c>
      <c r="V11" s="72">
        <v>2532253</v>
      </c>
      <c r="W11" s="71">
        <v>10432</v>
      </c>
      <c r="X11" s="73">
        <v>5100119</v>
      </c>
    </row>
    <row r="12" spans="1:24" ht="15.75" thickBot="1" x14ac:dyDescent="0.3">
      <c r="A12" s="74" t="s">
        <v>29</v>
      </c>
      <c r="B12" s="75">
        <f>SUM(B9:B11)</f>
        <v>26622464</v>
      </c>
      <c r="C12" s="76">
        <f>SUM(C9:C11)</f>
        <v>2594230</v>
      </c>
      <c r="D12" s="75">
        <f t="shared" ref="D12:T12" si="2">SUM(D9:D11)</f>
        <v>1048738</v>
      </c>
      <c r="E12" s="76">
        <f t="shared" si="2"/>
        <v>2693</v>
      </c>
      <c r="F12" s="75">
        <f t="shared" si="2"/>
        <v>398455</v>
      </c>
      <c r="G12" s="76">
        <f t="shared" si="2"/>
        <v>1384</v>
      </c>
      <c r="H12" s="75">
        <f t="shared" si="2"/>
        <v>25781</v>
      </c>
      <c r="I12" s="76">
        <f t="shared" si="2"/>
        <v>40</v>
      </c>
      <c r="J12" s="75">
        <f t="shared" si="2"/>
        <v>4200</v>
      </c>
      <c r="K12" s="76">
        <f t="shared" si="2"/>
        <v>316541</v>
      </c>
      <c r="L12" s="75">
        <f t="shared" si="2"/>
        <v>554014</v>
      </c>
      <c r="M12" s="76">
        <f t="shared" ref="M12:S12" si="3">SUM(M9:M11)</f>
        <v>1052938</v>
      </c>
      <c r="N12" s="75">
        <f t="shared" si="3"/>
        <v>714996</v>
      </c>
      <c r="O12" s="76">
        <f t="shared" si="3"/>
        <v>579795</v>
      </c>
      <c r="P12" s="75">
        <f t="shared" si="3"/>
        <v>48900</v>
      </c>
      <c r="Q12" s="77">
        <f t="shared" si="3"/>
        <v>69409</v>
      </c>
      <c r="R12" s="76">
        <f t="shared" si="3"/>
        <v>128192</v>
      </c>
      <c r="S12" s="78">
        <f t="shared" si="3"/>
        <v>219724</v>
      </c>
      <c r="T12" s="79">
        <f t="shared" si="2"/>
        <v>5967519</v>
      </c>
      <c r="U12" s="80">
        <f>SUM(U9:U11)</f>
        <v>501960</v>
      </c>
      <c r="V12" s="79">
        <f>SUM(V9:V11)</f>
        <v>5465559</v>
      </c>
      <c r="W12" s="80">
        <f>SUM(W9:W11)</f>
        <v>32096</v>
      </c>
      <c r="X12" s="81">
        <f>SUM(X9:X11)</f>
        <v>17808895</v>
      </c>
    </row>
    <row r="13" spans="1:24" x14ac:dyDescent="0.25">
      <c r="A13" s="82" t="s">
        <v>30</v>
      </c>
      <c r="B13" s="83">
        <v>7869748</v>
      </c>
      <c r="C13" s="46">
        <v>908954</v>
      </c>
      <c r="D13" s="83">
        <v>350392</v>
      </c>
      <c r="E13" s="46">
        <v>791</v>
      </c>
      <c r="F13" s="83">
        <v>185315</v>
      </c>
      <c r="G13" s="46">
        <v>554</v>
      </c>
      <c r="H13" s="83">
        <v>8778</v>
      </c>
      <c r="I13" s="46">
        <v>13</v>
      </c>
      <c r="J13" s="83">
        <v>1400</v>
      </c>
      <c r="K13" s="46">
        <v>89373</v>
      </c>
      <c r="L13" s="83">
        <v>200318</v>
      </c>
      <c r="M13" s="46">
        <f>D13+J13</f>
        <v>351792</v>
      </c>
      <c r="N13" s="83">
        <f>F13+K13</f>
        <v>274688</v>
      </c>
      <c r="O13" s="46">
        <f>H13+L13</f>
        <v>209096</v>
      </c>
      <c r="P13" s="83">
        <v>18120</v>
      </c>
      <c r="Q13" s="91">
        <v>21569</v>
      </c>
      <c r="R13" s="46">
        <v>33689</v>
      </c>
      <c r="S13" s="86">
        <v>196188</v>
      </c>
      <c r="T13" s="51">
        <v>1538398</v>
      </c>
      <c r="U13" s="92">
        <v>88760</v>
      </c>
      <c r="V13" s="93">
        <v>1449638</v>
      </c>
      <c r="W13" s="92">
        <v>12522</v>
      </c>
      <c r="X13" s="94">
        <v>5213686</v>
      </c>
    </row>
    <row r="14" spans="1:24" x14ac:dyDescent="0.25">
      <c r="A14" s="95" t="s">
        <v>31</v>
      </c>
      <c r="B14" s="96">
        <v>7867129</v>
      </c>
      <c r="C14" s="45">
        <v>974302</v>
      </c>
      <c r="D14" s="96">
        <v>356292</v>
      </c>
      <c r="E14" s="97">
        <v>816</v>
      </c>
      <c r="F14" s="96">
        <v>215385</v>
      </c>
      <c r="G14" s="97">
        <v>593</v>
      </c>
      <c r="H14" s="96">
        <v>8645</v>
      </c>
      <c r="I14" s="97">
        <v>13</v>
      </c>
      <c r="J14" s="96">
        <v>1400</v>
      </c>
      <c r="K14" s="97">
        <v>136591</v>
      </c>
      <c r="L14" s="96">
        <v>174614</v>
      </c>
      <c r="M14" s="45">
        <f>D14+J14</f>
        <v>357692</v>
      </c>
      <c r="N14" s="55">
        <f>F14+K14</f>
        <v>351976</v>
      </c>
      <c r="O14" s="45">
        <f>H14+L14</f>
        <v>183259</v>
      </c>
      <c r="P14" s="55">
        <v>18900</v>
      </c>
      <c r="Q14" s="98">
        <v>24891</v>
      </c>
      <c r="R14" s="97">
        <v>37584</v>
      </c>
      <c r="S14" s="99">
        <v>8160</v>
      </c>
      <c r="T14" s="51">
        <v>1339599</v>
      </c>
      <c r="U14" s="100">
        <v>111000</v>
      </c>
      <c r="V14" s="101">
        <v>1228599</v>
      </c>
      <c r="W14" s="100">
        <v>9812</v>
      </c>
      <c r="X14" s="102">
        <v>5535256</v>
      </c>
    </row>
    <row r="15" spans="1:24" ht="15.75" thickBot="1" x14ac:dyDescent="0.3">
      <c r="A15" s="103" t="s">
        <v>32</v>
      </c>
      <c r="B15" s="104">
        <v>9655704</v>
      </c>
      <c r="C15" s="65">
        <v>977320</v>
      </c>
      <c r="D15" s="104">
        <v>333614</v>
      </c>
      <c r="E15" s="105">
        <v>755</v>
      </c>
      <c r="F15" s="104">
        <v>198579</v>
      </c>
      <c r="G15" s="105">
        <v>558</v>
      </c>
      <c r="H15" s="104">
        <v>7990</v>
      </c>
      <c r="I15" s="105">
        <v>12</v>
      </c>
      <c r="J15" s="104">
        <v>2140</v>
      </c>
      <c r="K15" s="105">
        <v>142945</v>
      </c>
      <c r="L15" s="104">
        <v>208141</v>
      </c>
      <c r="M15" s="65">
        <f>D15+J15</f>
        <v>335754</v>
      </c>
      <c r="N15" s="64">
        <f>F15+K15</f>
        <v>341524</v>
      </c>
      <c r="O15" s="65">
        <f>H15+L15</f>
        <v>216131</v>
      </c>
      <c r="P15" s="64">
        <v>16920</v>
      </c>
      <c r="Q15" s="106">
        <v>25537</v>
      </c>
      <c r="R15" s="105">
        <v>41454</v>
      </c>
      <c r="S15" s="107">
        <v>39611</v>
      </c>
      <c r="T15" s="70">
        <v>3119955</v>
      </c>
      <c r="U15" s="108">
        <v>123940</v>
      </c>
      <c r="V15" s="109">
        <v>2996015</v>
      </c>
      <c r="W15" s="108">
        <v>13579</v>
      </c>
      <c r="X15" s="110">
        <v>5515239</v>
      </c>
    </row>
    <row r="16" spans="1:24" ht="15.75" thickBot="1" x14ac:dyDescent="0.3">
      <c r="A16" s="74" t="s">
        <v>33</v>
      </c>
      <c r="B16" s="75">
        <f>SUM(B13:B15)</f>
        <v>25392581</v>
      </c>
      <c r="C16" s="76">
        <f t="shared" ref="C16:T16" si="4">SUM(C13:C15)</f>
        <v>2860576</v>
      </c>
      <c r="D16" s="75">
        <f t="shared" si="4"/>
        <v>1040298</v>
      </c>
      <c r="E16" s="76">
        <f t="shared" si="4"/>
        <v>2362</v>
      </c>
      <c r="F16" s="75">
        <f t="shared" si="4"/>
        <v>599279</v>
      </c>
      <c r="G16" s="76">
        <f t="shared" si="4"/>
        <v>1705</v>
      </c>
      <c r="H16" s="75">
        <f t="shared" si="4"/>
        <v>25413</v>
      </c>
      <c r="I16" s="76">
        <f t="shared" si="4"/>
        <v>38</v>
      </c>
      <c r="J16" s="75">
        <f t="shared" si="4"/>
        <v>4940</v>
      </c>
      <c r="K16" s="76">
        <f t="shared" si="4"/>
        <v>368909</v>
      </c>
      <c r="L16" s="75">
        <f>SUM(L13:L15)</f>
        <v>583073</v>
      </c>
      <c r="M16" s="76">
        <f>SUM(M13:M15)</f>
        <v>1045238</v>
      </c>
      <c r="N16" s="75">
        <f>SUM(N13:N15)</f>
        <v>968188</v>
      </c>
      <c r="O16" s="76">
        <f>SUM(O13:O15)</f>
        <v>608486</v>
      </c>
      <c r="P16" s="75">
        <f>SUM(P13:P15)</f>
        <v>53940</v>
      </c>
      <c r="Q16" s="77">
        <f t="shared" si="4"/>
        <v>71997</v>
      </c>
      <c r="R16" s="76">
        <f>SUM(R13:R15)</f>
        <v>112727</v>
      </c>
      <c r="S16" s="78">
        <f>SUM(S13:S15)</f>
        <v>243959</v>
      </c>
      <c r="T16" s="79">
        <f t="shared" si="4"/>
        <v>5997952</v>
      </c>
      <c r="U16" s="80">
        <f>SUM(U13:U15)</f>
        <v>323700</v>
      </c>
      <c r="V16" s="79">
        <f>SUM(V13:V15)</f>
        <v>5674252</v>
      </c>
      <c r="W16" s="80">
        <f>SUM(W13:W15)</f>
        <v>35913</v>
      </c>
      <c r="X16" s="81">
        <f>SUM(X13:X15)</f>
        <v>16264181</v>
      </c>
    </row>
    <row r="17" spans="1:24" x14ac:dyDescent="0.25">
      <c r="A17" s="111" t="s">
        <v>34</v>
      </c>
      <c r="B17" s="83">
        <v>11103260</v>
      </c>
      <c r="C17" s="46">
        <v>1147217</v>
      </c>
      <c r="D17" s="83">
        <v>367255</v>
      </c>
      <c r="E17" s="46">
        <v>765</v>
      </c>
      <c r="F17" s="83">
        <v>224692</v>
      </c>
      <c r="G17" s="46">
        <v>601</v>
      </c>
      <c r="H17" s="83">
        <v>8142</v>
      </c>
      <c r="I17" s="46">
        <v>12</v>
      </c>
      <c r="J17" s="83">
        <v>2300</v>
      </c>
      <c r="K17" s="46">
        <v>177699</v>
      </c>
      <c r="L17" s="83">
        <v>281787</v>
      </c>
      <c r="M17" s="46">
        <f>D17+J17</f>
        <v>369555</v>
      </c>
      <c r="N17" s="83">
        <f>F17+K17</f>
        <v>402391</v>
      </c>
      <c r="O17" s="46">
        <f>H17+L17</f>
        <v>289929</v>
      </c>
      <c r="P17" s="83">
        <v>15960</v>
      </c>
      <c r="Q17" s="91">
        <v>16601</v>
      </c>
      <c r="R17" s="46">
        <v>52781</v>
      </c>
      <c r="S17" s="86">
        <v>50546</v>
      </c>
      <c r="T17" s="51">
        <v>3516434</v>
      </c>
      <c r="U17" s="87">
        <v>187760</v>
      </c>
      <c r="V17" s="51">
        <v>3328674</v>
      </c>
      <c r="W17" s="87">
        <v>13567</v>
      </c>
      <c r="X17" s="88">
        <v>6375496</v>
      </c>
    </row>
    <row r="18" spans="1:24" x14ac:dyDescent="0.25">
      <c r="A18" s="112" t="s">
        <v>35</v>
      </c>
      <c r="B18" s="55">
        <v>11828801</v>
      </c>
      <c r="C18" s="45">
        <v>1072328</v>
      </c>
      <c r="D18" s="55">
        <v>359729</v>
      </c>
      <c r="E18" s="45">
        <v>686</v>
      </c>
      <c r="F18" s="55">
        <v>139231</v>
      </c>
      <c r="G18" s="45">
        <v>433</v>
      </c>
      <c r="H18" s="55">
        <v>7677</v>
      </c>
      <c r="I18" s="45">
        <v>11</v>
      </c>
      <c r="J18" s="55">
        <v>2300</v>
      </c>
      <c r="K18" s="45">
        <v>149154</v>
      </c>
      <c r="L18" s="55">
        <v>306617</v>
      </c>
      <c r="M18" s="45">
        <f>D18+J18</f>
        <v>362029</v>
      </c>
      <c r="N18" s="55">
        <f>F18+K18</f>
        <v>288385</v>
      </c>
      <c r="O18" s="45">
        <f>H18+L18</f>
        <v>314294</v>
      </c>
      <c r="P18" s="55">
        <v>20820</v>
      </c>
      <c r="Q18" s="98">
        <v>24008</v>
      </c>
      <c r="R18" s="45">
        <v>62792</v>
      </c>
      <c r="S18" s="59">
        <v>1638</v>
      </c>
      <c r="T18" s="51">
        <v>3800798</v>
      </c>
      <c r="U18" s="60">
        <v>222940</v>
      </c>
      <c r="V18" s="61">
        <v>3577858</v>
      </c>
      <c r="W18" s="60">
        <v>15346</v>
      </c>
      <c r="X18" s="62">
        <v>6938691</v>
      </c>
    </row>
    <row r="19" spans="1:24" ht="15.75" thickBot="1" x14ac:dyDescent="0.3">
      <c r="A19" s="113" t="s">
        <v>36</v>
      </c>
      <c r="B19" s="114">
        <v>12658911</v>
      </c>
      <c r="C19" s="115">
        <v>1058184</v>
      </c>
      <c r="D19" s="114">
        <v>360831</v>
      </c>
      <c r="E19" s="116">
        <v>703</v>
      </c>
      <c r="F19" s="114">
        <v>130975</v>
      </c>
      <c r="G19" s="116">
        <v>390</v>
      </c>
      <c r="H19" s="117">
        <v>7889</v>
      </c>
      <c r="I19" s="115">
        <v>11</v>
      </c>
      <c r="J19" s="117">
        <v>2300</v>
      </c>
      <c r="K19" s="115">
        <v>139899</v>
      </c>
      <c r="L19" s="117">
        <v>301949</v>
      </c>
      <c r="M19" s="115">
        <f>D19+J19</f>
        <v>363131</v>
      </c>
      <c r="N19" s="117">
        <f>F19+K19</f>
        <v>270874</v>
      </c>
      <c r="O19" s="115">
        <f>H19+L19</f>
        <v>309838</v>
      </c>
      <c r="P19" s="117">
        <v>22680</v>
      </c>
      <c r="Q19" s="118">
        <v>24024</v>
      </c>
      <c r="R19" s="115">
        <v>67637</v>
      </c>
      <c r="S19" s="90">
        <v>60162</v>
      </c>
      <c r="T19" s="70">
        <v>4131798</v>
      </c>
      <c r="U19" s="119">
        <v>333440</v>
      </c>
      <c r="V19" s="120">
        <v>3798358</v>
      </c>
      <c r="W19" s="119">
        <v>13922</v>
      </c>
      <c r="X19" s="121">
        <v>7394845</v>
      </c>
    </row>
    <row r="20" spans="1:24" ht="15.75" thickBot="1" x14ac:dyDescent="0.3">
      <c r="A20" s="74" t="s">
        <v>37</v>
      </c>
      <c r="B20" s="75">
        <f>SUM(B17:B19)</f>
        <v>35590972</v>
      </c>
      <c r="C20" s="76">
        <f t="shared" ref="C20:T20" si="5">SUM(C17:C19)</f>
        <v>3277729</v>
      </c>
      <c r="D20" s="75">
        <f t="shared" si="5"/>
        <v>1087815</v>
      </c>
      <c r="E20" s="76">
        <f t="shared" si="5"/>
        <v>2154</v>
      </c>
      <c r="F20" s="75">
        <f t="shared" si="5"/>
        <v>494898</v>
      </c>
      <c r="G20" s="76">
        <f t="shared" si="5"/>
        <v>1424</v>
      </c>
      <c r="H20" s="75">
        <f t="shared" si="5"/>
        <v>23708</v>
      </c>
      <c r="I20" s="76">
        <f t="shared" si="5"/>
        <v>34</v>
      </c>
      <c r="J20" s="75">
        <f t="shared" si="5"/>
        <v>6900</v>
      </c>
      <c r="K20" s="76">
        <f t="shared" si="5"/>
        <v>466752</v>
      </c>
      <c r="L20" s="75">
        <f t="shared" si="5"/>
        <v>890353</v>
      </c>
      <c r="M20" s="76">
        <f t="shared" ref="M20:S20" si="6">SUM(M17:M19)</f>
        <v>1094715</v>
      </c>
      <c r="N20" s="75">
        <f t="shared" si="6"/>
        <v>961650</v>
      </c>
      <c r="O20" s="76">
        <f t="shared" si="6"/>
        <v>914061</v>
      </c>
      <c r="P20" s="75">
        <f t="shared" si="6"/>
        <v>59460</v>
      </c>
      <c r="Q20" s="77">
        <f t="shared" si="6"/>
        <v>64633</v>
      </c>
      <c r="R20" s="76">
        <f t="shared" si="6"/>
        <v>183210</v>
      </c>
      <c r="S20" s="80">
        <f t="shared" si="6"/>
        <v>112346</v>
      </c>
      <c r="T20" s="79">
        <f t="shared" si="5"/>
        <v>11449030</v>
      </c>
      <c r="U20" s="80">
        <f>SUM(U17:U19)</f>
        <v>744140</v>
      </c>
      <c r="V20" s="79">
        <f>SUM(V17:V19)</f>
        <v>10704890</v>
      </c>
      <c r="W20" s="80">
        <f>SUM(W17:W19)</f>
        <v>42835</v>
      </c>
      <c r="X20" s="81">
        <f>SUM(X17:X19)</f>
        <v>20709032</v>
      </c>
    </row>
    <row r="21" spans="1:24" ht="15.75" thickBot="1" x14ac:dyDescent="0.3">
      <c r="A21" s="122" t="s">
        <v>38</v>
      </c>
      <c r="B21" s="123">
        <f>SUM(B8+B12+B16+B20)</f>
        <v>119695590</v>
      </c>
      <c r="C21" s="123">
        <f t="shared" ref="C21:T21" si="7">SUM(C8+C12+C16+C20)</f>
        <v>12013549</v>
      </c>
      <c r="D21" s="123">
        <f t="shared" si="7"/>
        <v>4382396</v>
      </c>
      <c r="E21" s="124">
        <f t="shared" si="7"/>
        <v>10162</v>
      </c>
      <c r="F21" s="123">
        <f t="shared" si="7"/>
        <v>1955185</v>
      </c>
      <c r="G21" s="124">
        <f t="shared" si="7"/>
        <v>5901</v>
      </c>
      <c r="H21" s="123">
        <f t="shared" si="7"/>
        <v>101337</v>
      </c>
      <c r="I21" s="124">
        <f t="shared" si="7"/>
        <v>154</v>
      </c>
      <c r="J21" s="123">
        <f t="shared" si="7"/>
        <v>20240</v>
      </c>
      <c r="K21" s="124">
        <f t="shared" si="7"/>
        <v>1602165</v>
      </c>
      <c r="L21" s="123">
        <f t="shared" si="7"/>
        <v>2888392</v>
      </c>
      <c r="M21" s="124">
        <f t="shared" ref="M21:S21" si="8">SUM(M8+M12+M16+M20)</f>
        <v>4402636</v>
      </c>
      <c r="N21" s="123">
        <f t="shared" si="8"/>
        <v>3557350</v>
      </c>
      <c r="O21" s="124">
        <f t="shared" si="8"/>
        <v>2989729</v>
      </c>
      <c r="P21" s="123">
        <f t="shared" si="8"/>
        <v>222660</v>
      </c>
      <c r="Q21" s="125">
        <f t="shared" si="8"/>
        <v>274715</v>
      </c>
      <c r="R21" s="124">
        <f t="shared" si="8"/>
        <v>566477</v>
      </c>
      <c r="S21" s="126">
        <f t="shared" si="8"/>
        <v>677744</v>
      </c>
      <c r="T21" s="127">
        <f t="shared" si="7"/>
        <v>28282913</v>
      </c>
      <c r="U21" s="126">
        <f>SUM(U8+U12+U16+U20)</f>
        <v>2509620</v>
      </c>
      <c r="V21" s="127">
        <f>SUM(V8+V12+V16+V20)</f>
        <v>25773293</v>
      </c>
      <c r="W21" s="126">
        <f>SUM(W8+W12+W16+W20)</f>
        <v>152106</v>
      </c>
      <c r="X21" s="126">
        <f>SUM(X8+X12+X16+X20)</f>
        <v>78579278</v>
      </c>
    </row>
    <row r="22" spans="1:24" x14ac:dyDescent="0.25">
      <c r="A22" s="128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29"/>
      <c r="N22" s="129"/>
      <c r="O22" s="129"/>
      <c r="P22" s="1"/>
      <c r="Q22" s="130"/>
      <c r="R22" s="1"/>
      <c r="S22" s="4"/>
      <c r="T22" s="131"/>
      <c r="U22" s="131"/>
      <c r="V22" s="131"/>
      <c r="W22" s="131"/>
      <c r="X22" s="131"/>
    </row>
    <row r="23" spans="1:24" x14ac:dyDescent="0.25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4"/>
      <c r="T23" s="134"/>
      <c r="U23" s="134"/>
      <c r="V23" s="134"/>
      <c r="W23" s="134"/>
      <c r="X23" s="134"/>
    </row>
    <row r="24" spans="1:24" x14ac:dyDescent="0.25">
      <c r="A24" s="135"/>
      <c r="B24" s="135"/>
      <c r="C24" s="136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7"/>
      <c r="T24" s="137"/>
      <c r="U24" s="137"/>
      <c r="V24" s="137"/>
      <c r="W24" s="137"/>
      <c r="X24" s="137"/>
    </row>
  </sheetData>
  <mergeCells count="23">
    <mergeCell ref="X2:X4"/>
    <mergeCell ref="D3:E3"/>
    <mergeCell ref="F3:G3"/>
    <mergeCell ref="H3:I3"/>
    <mergeCell ref="J3:J4"/>
    <mergeCell ref="K3:K4"/>
    <mergeCell ref="L3:L4"/>
    <mergeCell ref="M3:M4"/>
    <mergeCell ref="N3:N4"/>
    <mergeCell ref="O3:O4"/>
    <mergeCell ref="P2:R3"/>
    <mergeCell ref="S2:S4"/>
    <mergeCell ref="T2:T4"/>
    <mergeCell ref="U2:U4"/>
    <mergeCell ref="V2:V4"/>
    <mergeCell ref="W2:W4"/>
    <mergeCell ref="D1:O1"/>
    <mergeCell ref="A2:A4"/>
    <mergeCell ref="B2:B4"/>
    <mergeCell ref="C2:C4"/>
    <mergeCell ref="D2:I2"/>
    <mergeCell ref="J2:L2"/>
    <mergeCell ref="M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2020-02-13T06:54:02Z</dcterms:created>
  <dcterms:modified xsi:type="dcterms:W3CDTF">2020-02-13T06:57:07Z</dcterms:modified>
</cp:coreProperties>
</file>